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32760" yWindow="32760" windowWidth="17970" windowHeight="5625" activeTab="0"/>
  </bookViews>
  <sheets>
    <sheet name="Menu" sheetId="1" r:id="rId1"/>
    <sheet name="NewCar" sheetId="2" r:id="rId2"/>
    <sheet name="PteCar" sheetId="3" r:id="rId3"/>
    <sheet name="Lease Car" sheetId="4" r:id="rId4"/>
    <sheet name="Reference" sheetId="5" state="hidden" r:id="rId5"/>
  </sheets>
  <definedNames>
    <definedName name="CarCost" localSheetId="1">'NewCar'!$F$15</definedName>
    <definedName name="CarCost" localSheetId="2">'PteCar'!$F$20</definedName>
    <definedName name="CarYear">'Reference'!$A$1:$B$13</definedName>
    <definedName name="PARF" localSheetId="1">'NewCar'!$F$18</definedName>
    <definedName name="PARF" localSheetId="2">'PteCar'!$F$23</definedName>
    <definedName name="RemainYr" localSheetId="2">'PteCar'!$F$17</definedName>
    <definedName name="RunCost" localSheetId="1">'NewCar'!$F$22</definedName>
    <definedName name="RunCost" localSheetId="2">'PteCar'!$F$27</definedName>
    <definedName name="YesNo">'Reference'!$C$2:$C$3</definedName>
  </definedNames>
  <calcPr fullCalcOnLoad="1"/>
</workbook>
</file>

<file path=xl/sharedStrings.xml><?xml version="1.0" encoding="utf-8"?>
<sst xmlns="http://schemas.openxmlformats.org/spreadsheetml/2006/main" count="78" uniqueCount="44">
  <si>
    <t>Yes</t>
  </si>
  <si>
    <t>No</t>
  </si>
  <si>
    <t>Amount of Car Benefit that is subject to tax</t>
  </si>
  <si>
    <t>From</t>
  </si>
  <si>
    <t>To</t>
  </si>
  <si>
    <t>(DD/MM/YYYY)</t>
  </si>
  <si>
    <t>Usage in Days</t>
  </si>
  <si>
    <t>Compute Car Benefit</t>
  </si>
  <si>
    <t>Years</t>
  </si>
  <si>
    <t>Rental cost incurred by Employer</t>
  </si>
  <si>
    <t>Car provided to the employee is a New Car</t>
  </si>
  <si>
    <t>Car provided to the employee is a Leased Car</t>
  </si>
  <si>
    <r>
      <rPr>
        <sz val="12"/>
        <color indexed="60"/>
        <rFont val="Times New Roman"/>
        <family val="1"/>
      </rPr>
      <t xml:space="preserve">What to do : </t>
    </r>
    <r>
      <rPr>
        <sz val="12"/>
        <color theme="1"/>
        <rFont val="Times New Roman"/>
        <family val="2"/>
      </rPr>
      <t>Select the relevant Car type</t>
    </r>
  </si>
  <si>
    <t>Period of Usage</t>
  </si>
  <si>
    <t>Car Details</t>
  </si>
  <si>
    <t>Car-Benefit Calculator for Employer's use</t>
  </si>
  <si>
    <t>New Car</t>
  </si>
  <si>
    <t>Type of Car</t>
  </si>
  <si>
    <t>Clear All</t>
  </si>
  <si>
    <t>Menu</t>
  </si>
  <si>
    <t>Car provided to the employee is a :</t>
  </si>
  <si>
    <t>Year</t>
  </si>
  <si>
    <t>Days</t>
  </si>
  <si>
    <r>
      <rPr>
        <sz val="12"/>
        <color indexed="60"/>
        <rFont val="Times New Roman"/>
        <family val="1"/>
      </rPr>
      <t xml:space="preserve">What to do : </t>
    </r>
    <r>
      <rPr>
        <sz val="12"/>
        <color theme="1"/>
        <rFont val="Times New Roman"/>
        <family val="2"/>
      </rPr>
      <t xml:space="preserve">Enter details in the yellow boxes.  </t>
    </r>
    <r>
      <rPr>
        <b/>
        <sz val="12"/>
        <color indexed="8"/>
        <rFont val="Times New Roman"/>
        <family val="1"/>
      </rPr>
      <t>All yellow boxes are compulsory fields.</t>
    </r>
  </si>
  <si>
    <r>
      <rPr>
        <sz val="12"/>
        <color indexed="60"/>
        <rFont val="Times New Roman"/>
        <family val="1"/>
      </rPr>
      <t xml:space="preserve">What to do : </t>
    </r>
    <r>
      <rPr>
        <sz val="12"/>
        <color theme="1"/>
        <rFont val="Times New Roman"/>
        <family val="2"/>
      </rPr>
      <t xml:space="preserve">Enter details in the yellow boxes. </t>
    </r>
    <r>
      <rPr>
        <b/>
        <sz val="12"/>
        <color indexed="8"/>
        <rFont val="Times New Roman"/>
        <family val="1"/>
      </rPr>
      <t>All yellow boxes are compulsory fields.</t>
    </r>
  </si>
  <si>
    <t>The calculator provides only estimates based on the stated assumptions and your inputs.  It may not provide for all possible scenarios.</t>
  </si>
  <si>
    <t>Car Cost</t>
  </si>
  <si>
    <t>Acquisition cost of car (inclusive of COE) paid or payable by employer at date of purchase.</t>
  </si>
  <si>
    <t>PARF rebate</t>
  </si>
  <si>
    <t>Preferential Additional Registration Fee rebate to be granted when car is de-registered at the age of above 9 but not exceeding 10 years.</t>
  </si>
  <si>
    <t>Actual running and maintenance costs incurred by employer</t>
  </si>
  <si>
    <t>to employee by employer.</t>
  </si>
  <si>
    <t>Costs eg. road tax, petrol, car park fee, ERP charge, car insurance and maintanance (if any), include reimbursements made</t>
  </si>
  <si>
    <t>Was car's COE renewed by employer?</t>
  </si>
  <si>
    <t>by employer</t>
  </si>
  <si>
    <t>Actual running and maintenance costs incurred</t>
  </si>
  <si>
    <t>Remaining Years</t>
  </si>
  <si>
    <t>YesNo</t>
  </si>
  <si>
    <t>2nd Hand Car or Car with Renewed COE</t>
  </si>
  <si>
    <t>Car provided to the employee is a 2nd Hand Car or Car with Renewed COE</t>
  </si>
  <si>
    <t>Leased Car</t>
  </si>
  <si>
    <t xml:space="preserve">The calculator is correct as of 14 December 2018. Please check the IRAS website at www.iras.gov.sg for the latest version.  </t>
  </si>
  <si>
    <t>Car-Benefit Calculator for Employer's use (wef YA2020)</t>
  </si>
  <si>
    <t>Car Details - Total Cost Incurred during Period of Usage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</si>
</sst>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809]dddd\,\ d\ mmmm\,\ yy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quot;$&quot;#,##0"/>
    <numFmt numFmtId="179" formatCode="[$-4809]dddd\,\ d\ mmmm\ yyyy"/>
  </numFmts>
  <fonts count="70">
    <font>
      <sz val="12"/>
      <color theme="1"/>
      <name val="Times New Roman"/>
      <family val="2"/>
    </font>
    <font>
      <sz val="12"/>
      <color indexed="8"/>
      <name val="Times New Roman"/>
      <family val="2"/>
    </font>
    <font>
      <u val="single"/>
      <sz val="10"/>
      <name val="Arial"/>
      <family val="2"/>
    </font>
    <font>
      <sz val="12"/>
      <color indexed="60"/>
      <name val="Times New Roman"/>
      <family val="1"/>
    </font>
    <font>
      <b/>
      <sz val="11"/>
      <name val="Arial"/>
      <family val="2"/>
    </font>
    <font>
      <b/>
      <sz val="12"/>
      <color indexed="8"/>
      <name val="Times New Roman"/>
      <family val="1"/>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b/>
      <sz val="12"/>
      <color indexed="63"/>
      <name val="Times New Roman"/>
      <family val="2"/>
    </font>
    <font>
      <b/>
      <sz val="18"/>
      <color indexed="56"/>
      <name val="Cambria"/>
      <family val="2"/>
    </font>
    <font>
      <sz val="12"/>
      <color indexed="10"/>
      <name val="Times New Roman"/>
      <family val="2"/>
    </font>
    <font>
      <sz val="10"/>
      <color indexed="8"/>
      <name val="Arial"/>
      <family val="2"/>
    </font>
    <font>
      <b/>
      <sz val="10"/>
      <color indexed="8"/>
      <name val="Arial"/>
      <family val="2"/>
    </font>
    <font>
      <b/>
      <sz val="12"/>
      <color indexed="8"/>
      <name val="Arial"/>
      <family val="2"/>
    </font>
    <font>
      <b/>
      <sz val="11"/>
      <color indexed="9"/>
      <name val="Arial"/>
      <family val="2"/>
    </font>
    <font>
      <sz val="12"/>
      <color indexed="9"/>
      <name val="Arial"/>
      <family val="2"/>
    </font>
    <font>
      <b/>
      <sz val="12"/>
      <color indexed="9"/>
      <name val="Arial"/>
      <family val="2"/>
    </font>
    <font>
      <b/>
      <sz val="14"/>
      <color indexed="9"/>
      <name val="Arial"/>
      <family val="2"/>
    </font>
    <font>
      <sz val="10"/>
      <color indexed="48"/>
      <name val="Arial"/>
      <family val="2"/>
    </font>
    <font>
      <sz val="10"/>
      <color indexed="9"/>
      <name val="Arial"/>
      <family val="2"/>
    </font>
    <font>
      <i/>
      <sz val="10"/>
      <color indexed="12"/>
      <name val="Arial"/>
      <family val="2"/>
    </font>
    <font>
      <sz val="10"/>
      <color indexed="12"/>
      <name val="Arial"/>
      <family val="2"/>
    </font>
    <font>
      <b/>
      <sz val="12"/>
      <color indexed="12"/>
      <name val="Times New Roman"/>
      <family val="1"/>
    </font>
    <font>
      <i/>
      <sz val="9"/>
      <color indexed="10"/>
      <name val="Arial"/>
      <family val="2"/>
    </font>
    <font>
      <i/>
      <sz val="9"/>
      <color indexed="1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Arial"/>
      <family val="2"/>
    </font>
    <font>
      <b/>
      <sz val="10"/>
      <color theme="1"/>
      <name val="Arial"/>
      <family val="2"/>
    </font>
    <font>
      <sz val="10"/>
      <color rgb="FF000000"/>
      <name val="Arial"/>
      <family val="2"/>
    </font>
    <font>
      <b/>
      <sz val="12"/>
      <color theme="1"/>
      <name val="Arial"/>
      <family val="2"/>
    </font>
    <font>
      <b/>
      <sz val="11"/>
      <color theme="0"/>
      <name val="Arial"/>
      <family val="2"/>
    </font>
    <font>
      <sz val="12"/>
      <color theme="0"/>
      <name val="Arial"/>
      <family val="2"/>
    </font>
    <font>
      <b/>
      <sz val="12"/>
      <color theme="0"/>
      <name val="Arial"/>
      <family val="2"/>
    </font>
    <font>
      <b/>
      <sz val="14"/>
      <color theme="0"/>
      <name val="Arial"/>
      <family val="2"/>
    </font>
    <font>
      <sz val="10"/>
      <color rgb="FF3333FF"/>
      <name val="Arial"/>
      <family val="2"/>
    </font>
    <font>
      <sz val="10"/>
      <color theme="0"/>
      <name val="Arial"/>
      <family val="2"/>
    </font>
    <font>
      <i/>
      <sz val="10"/>
      <color rgb="FF0000FF"/>
      <name val="Arial"/>
      <family val="2"/>
    </font>
    <font>
      <sz val="10"/>
      <color rgb="FF0000FF"/>
      <name val="Arial"/>
      <family val="2"/>
    </font>
    <font>
      <b/>
      <sz val="12"/>
      <color rgb="FF0000FF"/>
      <name val="Times New Roman"/>
      <family val="1"/>
    </font>
    <font>
      <i/>
      <sz val="9"/>
      <color rgb="FFFF0000"/>
      <name val="Arial"/>
      <family val="2"/>
    </font>
    <font>
      <i/>
      <sz val="9"/>
      <color rgb="FFFF0000"/>
      <name val="Times New Roman"/>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0000FF"/>
        <bgColor indexed="64"/>
      </patternFill>
    </fill>
    <fill>
      <patternFill patternType="solid">
        <fgColor rgb="FF00B0F0"/>
        <bgColor indexed="64"/>
      </patternFill>
    </fill>
    <fill>
      <patternFill patternType="solid">
        <fgColor rgb="FFFFFF00"/>
        <bgColor indexed="64"/>
      </patternFill>
    </fill>
    <fill>
      <patternFill patternType="solid">
        <fgColor theme="0" tint="-0.1499900072813034"/>
        <bgColor indexed="64"/>
      </patternFill>
    </fill>
    <fill>
      <patternFill patternType="solid">
        <fgColor theme="5" tint="-0.24997000396251678"/>
        <bgColor indexed="64"/>
      </patternFill>
    </fill>
    <fill>
      <patternFill patternType="solid">
        <fgColor rgb="FF99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style="thin">
        <color theme="0"/>
      </right>
      <top style="thin">
        <color theme="0"/>
      </top>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8">
    <xf numFmtId="0" fontId="0" fillId="0" borderId="0" xfId="0" applyAlignment="1">
      <alignment/>
    </xf>
    <xf numFmtId="0" fontId="55" fillId="0" borderId="0" xfId="0" applyFont="1" applyAlignment="1">
      <alignment/>
    </xf>
    <xf numFmtId="0" fontId="56" fillId="0" borderId="0" xfId="0" applyFont="1" applyAlignment="1" applyProtection="1">
      <alignment/>
      <protection/>
    </xf>
    <xf numFmtId="0" fontId="55" fillId="0" borderId="0" xfId="0" applyFont="1" applyAlignment="1" applyProtection="1">
      <alignment/>
      <protection/>
    </xf>
    <xf numFmtId="0" fontId="56" fillId="0" borderId="0" xfId="0" applyFont="1" applyAlignment="1" applyProtection="1">
      <alignment horizontal="center"/>
      <protection/>
    </xf>
    <xf numFmtId="0" fontId="55" fillId="0" borderId="0" xfId="0" applyFont="1" applyFill="1" applyAlignment="1" applyProtection="1">
      <alignment/>
      <protection/>
    </xf>
    <xf numFmtId="0" fontId="57"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protection/>
    </xf>
    <xf numFmtId="0" fontId="58" fillId="0" borderId="0" xfId="0" applyFont="1" applyAlignment="1">
      <alignment/>
    </xf>
    <xf numFmtId="0" fontId="4" fillId="0" borderId="0" xfId="0" applyFont="1" applyBorder="1" applyAlignment="1" applyProtection="1">
      <alignment/>
      <protection/>
    </xf>
    <xf numFmtId="0" fontId="58" fillId="0" borderId="0" xfId="0" applyFont="1" applyAlignment="1" applyProtection="1">
      <alignment/>
      <protection/>
    </xf>
    <xf numFmtId="0" fontId="59" fillId="33" borderId="0" xfId="0" applyFont="1" applyFill="1" applyBorder="1" applyAlignment="1" applyProtection="1">
      <alignment/>
      <protection/>
    </xf>
    <xf numFmtId="0" fontId="60" fillId="33" borderId="0" xfId="0" applyFont="1" applyFill="1" applyBorder="1" applyAlignment="1" applyProtection="1">
      <alignment horizontal="center"/>
      <protection/>
    </xf>
    <xf numFmtId="0" fontId="0" fillId="0" borderId="0" xfId="0" applyAlignment="1">
      <alignment horizontal="left"/>
    </xf>
    <xf numFmtId="0" fontId="47" fillId="0" borderId="10" xfId="53" applyBorder="1" applyAlignment="1" applyProtection="1">
      <alignment/>
      <protection/>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5" fillId="0" borderId="0" xfId="0" applyFont="1" applyAlignment="1" applyProtection="1" quotePrefix="1">
      <alignment/>
      <protection/>
    </xf>
    <xf numFmtId="0" fontId="0" fillId="0" borderId="0" xfId="0" applyAlignment="1" applyProtection="1" quotePrefix="1">
      <alignment/>
      <protection/>
    </xf>
    <xf numFmtId="0" fontId="61" fillId="34" borderId="15" xfId="0" applyFont="1" applyFill="1" applyBorder="1" applyAlignment="1" applyProtection="1">
      <alignment horizontal="center"/>
      <protection/>
    </xf>
    <xf numFmtId="0" fontId="61" fillId="34" borderId="15" xfId="53" applyFont="1" applyFill="1" applyBorder="1" applyAlignment="1" applyProtection="1">
      <alignment horizontal="center"/>
      <protection/>
    </xf>
    <xf numFmtId="0" fontId="59" fillId="34" borderId="15" xfId="53" applyFont="1" applyFill="1" applyBorder="1" applyAlignment="1" applyProtection="1">
      <alignment horizontal="center"/>
      <protection/>
    </xf>
    <xf numFmtId="0" fontId="59" fillId="34" borderId="15" xfId="0" applyFont="1" applyFill="1" applyBorder="1" applyAlignment="1" applyProtection="1">
      <alignment horizontal="center"/>
      <protection/>
    </xf>
    <xf numFmtId="0" fontId="61" fillId="35" borderId="16" xfId="0" applyFont="1" applyFill="1" applyBorder="1" applyAlignment="1">
      <alignment horizontal="centerContinuous"/>
    </xf>
    <xf numFmtId="0" fontId="61" fillId="35" borderId="17" xfId="0" applyFont="1" applyFill="1" applyBorder="1" applyAlignment="1">
      <alignment horizontal="centerContinuous"/>
    </xf>
    <xf numFmtId="0" fontId="61" fillId="35" borderId="18" xfId="0" applyFont="1" applyFill="1" applyBorder="1" applyAlignment="1">
      <alignment horizontal="centerContinuous"/>
    </xf>
    <xf numFmtId="0" fontId="40" fillId="35" borderId="0" xfId="0" applyFont="1" applyFill="1" applyAlignment="1">
      <alignment horizontal="centerContinuous"/>
    </xf>
    <xf numFmtId="0" fontId="62" fillId="35" borderId="0" xfId="0" applyFont="1" applyFill="1" applyAlignment="1">
      <alignment horizontal="centerContinuous"/>
    </xf>
    <xf numFmtId="0" fontId="58" fillId="0" borderId="0" xfId="0" applyFont="1" applyAlignment="1" applyProtection="1">
      <alignment/>
      <protection hidden="1"/>
    </xf>
    <xf numFmtId="0" fontId="55" fillId="0" borderId="0" xfId="0" applyFont="1" applyAlignment="1" applyProtection="1">
      <alignment/>
      <protection hidden="1"/>
    </xf>
    <xf numFmtId="0" fontId="61" fillId="34" borderId="15" xfId="53" applyFont="1" applyFill="1" applyBorder="1" applyAlignment="1" applyProtection="1">
      <alignment horizontal="center"/>
      <protection hidden="1"/>
    </xf>
    <xf numFmtId="0" fontId="61" fillId="34" borderId="15" xfId="0" applyFont="1" applyFill="1" applyBorder="1" applyAlignment="1" applyProtection="1">
      <alignment horizontal="center"/>
      <protection hidden="1"/>
    </xf>
    <xf numFmtId="0" fontId="0" fillId="0" borderId="19" xfId="0" applyFont="1" applyBorder="1" applyAlignment="1" applyProtection="1">
      <alignment/>
      <protection hidden="1"/>
    </xf>
    <xf numFmtId="0" fontId="59" fillId="33" borderId="0" xfId="0" applyFont="1" applyFill="1" applyBorder="1" applyAlignment="1" applyProtection="1">
      <alignment/>
      <protection hidden="1"/>
    </xf>
    <xf numFmtId="0" fontId="60" fillId="33" borderId="0" xfId="0" applyFont="1" applyFill="1" applyBorder="1" applyAlignment="1" applyProtection="1">
      <alignment horizontal="center"/>
      <protection hidden="1"/>
    </xf>
    <xf numFmtId="0" fontId="55" fillId="0" borderId="0" xfId="0" applyFont="1" applyAlignment="1" applyProtection="1">
      <alignment horizontal="center"/>
      <protection hidden="1"/>
    </xf>
    <xf numFmtId="0" fontId="57" fillId="0" borderId="0" xfId="0" applyFont="1" applyAlignment="1" applyProtection="1">
      <alignment horizontal="center"/>
      <protection hidden="1"/>
    </xf>
    <xf numFmtId="14" fontId="55" fillId="36" borderId="0" xfId="0" applyNumberFormat="1" applyFont="1" applyFill="1" applyAlignment="1" applyProtection="1">
      <alignment horizontal="center"/>
      <protection hidden="1" locked="0"/>
    </xf>
    <xf numFmtId="0" fontId="55" fillId="37" borderId="0" xfId="0" applyNumberFormat="1" applyFont="1" applyFill="1" applyAlignment="1" applyProtection="1">
      <alignment horizontal="center"/>
      <protection hidden="1"/>
    </xf>
    <xf numFmtId="0" fontId="63" fillId="0" borderId="0" xfId="0" applyFont="1" applyFill="1" applyAlignment="1" applyProtection="1">
      <alignment/>
      <protection hidden="1"/>
    </xf>
    <xf numFmtId="14" fontId="63" fillId="0" borderId="0" xfId="0" applyNumberFormat="1" applyFont="1" applyFill="1" applyAlignment="1" applyProtection="1">
      <alignment horizontal="center"/>
      <protection hidden="1"/>
    </xf>
    <xf numFmtId="0" fontId="55" fillId="0" borderId="0" xfId="0" applyFont="1" applyFill="1" applyAlignment="1" applyProtection="1">
      <alignment/>
      <protection hidden="1"/>
    </xf>
    <xf numFmtId="14" fontId="55" fillId="0" borderId="0" xfId="0" applyNumberFormat="1" applyFont="1" applyFill="1" applyAlignment="1" applyProtection="1">
      <alignment horizontal="center"/>
      <protection hidden="1"/>
    </xf>
    <xf numFmtId="0" fontId="55" fillId="0" borderId="0" xfId="0" applyNumberFormat="1" applyFont="1" applyFill="1" applyAlignment="1" applyProtection="1">
      <alignment horizontal="center"/>
      <protection hidden="1"/>
    </xf>
    <xf numFmtId="14" fontId="64" fillId="33" borderId="0" xfId="0" applyNumberFormat="1" applyFont="1" applyFill="1" applyBorder="1" applyAlignment="1" applyProtection="1">
      <alignment horizontal="center"/>
      <protection hidden="1"/>
    </xf>
    <xf numFmtId="0" fontId="64" fillId="33" borderId="0" xfId="0" applyFont="1" applyFill="1" applyBorder="1" applyAlignment="1" applyProtection="1">
      <alignment/>
      <protection hidden="1"/>
    </xf>
    <xf numFmtId="0" fontId="64" fillId="33" borderId="0" xfId="0" applyNumberFormat="1" applyFont="1" applyFill="1" applyBorder="1" applyAlignment="1" applyProtection="1">
      <alignment horizontal="center"/>
      <protection hidden="1"/>
    </xf>
    <xf numFmtId="0" fontId="56" fillId="0" borderId="0" xfId="0" applyFont="1" applyAlignment="1" applyProtection="1">
      <alignment/>
      <protection hidden="1"/>
    </xf>
    <xf numFmtId="173" fontId="55" fillId="36" borderId="0" xfId="0" applyNumberFormat="1" applyFont="1" applyFill="1" applyAlignment="1" applyProtection="1">
      <alignment horizontal="center"/>
      <protection hidden="1" locked="0"/>
    </xf>
    <xf numFmtId="0" fontId="55" fillId="0" borderId="0" xfId="0" applyFont="1" applyAlignment="1" applyProtection="1">
      <alignment/>
      <protection hidden="1"/>
    </xf>
    <xf numFmtId="0" fontId="65" fillId="0" borderId="0" xfId="0" applyFont="1" applyAlignment="1" applyProtection="1">
      <alignment/>
      <protection hidden="1"/>
    </xf>
    <xf numFmtId="173" fontId="55" fillId="0" borderId="0" xfId="0" applyNumberFormat="1" applyFont="1" applyFill="1" applyAlignment="1" applyProtection="1">
      <alignment horizontal="center"/>
      <protection hidden="1"/>
    </xf>
    <xf numFmtId="173" fontId="55" fillId="13" borderId="0" xfId="0" applyNumberFormat="1" applyFont="1" applyFill="1" applyAlignment="1" applyProtection="1">
      <alignment horizontal="center"/>
      <protection hidden="1"/>
    </xf>
    <xf numFmtId="0" fontId="66" fillId="0" borderId="0" xfId="0" applyFont="1" applyAlignment="1" applyProtection="1">
      <alignment/>
      <protection hidden="1"/>
    </xf>
    <xf numFmtId="0" fontId="56" fillId="0" borderId="0" xfId="0" applyFont="1" applyAlignment="1" applyProtection="1">
      <alignment vertical="center"/>
      <protection hidden="1"/>
    </xf>
    <xf numFmtId="0" fontId="55" fillId="36" borderId="0" xfId="0" applyFont="1" applyFill="1" applyAlignment="1" applyProtection="1">
      <alignment horizontal="center" vertical="center"/>
      <protection hidden="1" locked="0"/>
    </xf>
    <xf numFmtId="0" fontId="55" fillId="0" borderId="0" xfId="0" applyFont="1" applyAlignment="1" applyProtection="1">
      <alignment horizontal="left" vertical="center"/>
      <protection hidden="1"/>
    </xf>
    <xf numFmtId="0" fontId="55" fillId="0" borderId="0" xfId="0" applyFont="1" applyAlignment="1" applyProtection="1">
      <alignment horizontal="center" vertical="center"/>
      <protection hidden="1"/>
    </xf>
    <xf numFmtId="0" fontId="66" fillId="0" borderId="0" xfId="0" applyFont="1" applyAlignment="1" applyProtection="1">
      <alignment/>
      <protection hidden="1"/>
    </xf>
    <xf numFmtId="0" fontId="55" fillId="0" borderId="0" xfId="0" applyFont="1" applyBorder="1" applyAlignment="1" applyProtection="1">
      <alignment/>
      <protection hidden="1"/>
    </xf>
    <xf numFmtId="0" fontId="2" fillId="0" borderId="0" xfId="0" applyFont="1" applyBorder="1" applyAlignment="1" applyProtection="1">
      <alignment/>
      <protection hidden="1"/>
    </xf>
    <xf numFmtId="0" fontId="0" fillId="0" borderId="0" xfId="0" applyAlignment="1" applyProtection="1">
      <alignment/>
      <protection hidden="1"/>
    </xf>
    <xf numFmtId="14" fontId="64" fillId="33" borderId="0" xfId="0" applyNumberFormat="1" applyFont="1" applyFill="1" applyBorder="1" applyAlignment="1" applyProtection="1">
      <alignment horizontal="center"/>
      <protection hidden="1" locked="0"/>
    </xf>
    <xf numFmtId="173" fontId="55" fillId="0" borderId="0" xfId="0" applyNumberFormat="1" applyFont="1" applyFill="1" applyAlignment="1" applyProtection="1">
      <alignment horizontal="center"/>
      <protection hidden="1" locked="0"/>
    </xf>
    <xf numFmtId="0" fontId="66" fillId="0" borderId="0" xfId="0" applyFont="1" applyAlignment="1" applyProtection="1">
      <alignment horizontal="left"/>
      <protection hidden="1"/>
    </xf>
    <xf numFmtId="0" fontId="54" fillId="0" borderId="0" xfId="0" applyFont="1" applyAlignment="1">
      <alignment/>
    </xf>
    <xf numFmtId="0" fontId="6" fillId="0" borderId="0" xfId="0" applyFont="1" applyAlignment="1">
      <alignment/>
    </xf>
    <xf numFmtId="166" fontId="55" fillId="13" borderId="0" xfId="44" applyNumberFormat="1" applyFont="1" applyFill="1" applyAlignment="1" applyProtection="1">
      <alignment horizontal="center"/>
      <protection hidden="1"/>
    </xf>
    <xf numFmtId="173" fontId="55" fillId="0" borderId="0" xfId="0" applyNumberFormat="1" applyFont="1" applyAlignment="1" applyProtection="1">
      <alignment wrapText="1"/>
      <protection/>
    </xf>
    <xf numFmtId="0" fontId="55" fillId="0" borderId="0" xfId="0" applyFont="1" applyFill="1" applyAlignment="1" applyProtection="1">
      <alignment horizontal="center" vertical="center"/>
      <protection hidden="1" locked="0"/>
    </xf>
    <xf numFmtId="0" fontId="0" fillId="0" borderId="0" xfId="0" applyAlignment="1">
      <alignment/>
    </xf>
    <xf numFmtId="0" fontId="55" fillId="0" borderId="0" xfId="0" applyNumberFormat="1" applyFont="1" applyAlignment="1" applyProtection="1">
      <alignment/>
      <protection hidden="1"/>
    </xf>
    <xf numFmtId="166" fontId="55" fillId="13" borderId="0" xfId="44" applyNumberFormat="1" applyFont="1" applyFill="1" applyAlignment="1" applyProtection="1">
      <alignment horizontal="center" wrapText="1"/>
      <protection hidden="1"/>
    </xf>
    <xf numFmtId="0" fontId="55" fillId="0" borderId="0" xfId="0" applyNumberFormat="1" applyFont="1" applyAlignment="1" applyProtection="1">
      <alignment wrapText="1"/>
      <protection/>
    </xf>
    <xf numFmtId="0" fontId="6" fillId="0" borderId="0" xfId="0" applyFont="1" applyFill="1" applyAlignment="1">
      <alignment/>
    </xf>
    <xf numFmtId="0" fontId="0" fillId="0" borderId="0" xfId="0" applyFill="1" applyAlignment="1">
      <alignment/>
    </xf>
    <xf numFmtId="173" fontId="0" fillId="0" borderId="0" xfId="0" applyNumberFormat="1" applyAlignment="1" applyProtection="1" quotePrefix="1">
      <alignment/>
      <protection/>
    </xf>
    <xf numFmtId="0" fontId="67" fillId="0" borderId="10" xfId="53" applyFont="1" applyBorder="1" applyAlignment="1" applyProtection="1">
      <alignment horizontal="center"/>
      <protection/>
    </xf>
    <xf numFmtId="0" fontId="67" fillId="0" borderId="0" xfId="53" applyFont="1" applyBorder="1" applyAlignment="1" applyProtection="1">
      <alignment horizontal="center"/>
      <protection/>
    </xf>
    <xf numFmtId="0" fontId="67" fillId="0" borderId="11" xfId="53" applyFont="1" applyBorder="1" applyAlignment="1" applyProtection="1">
      <alignment horizontal="center"/>
      <protection/>
    </xf>
    <xf numFmtId="0" fontId="62" fillId="38" borderId="0" xfId="0" applyFont="1" applyFill="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67" fillId="0" borderId="20" xfId="53" applyFont="1" applyBorder="1" applyAlignment="1" applyProtection="1">
      <alignment horizontal="center"/>
      <protection/>
    </xf>
    <xf numFmtId="0" fontId="67" fillId="0" borderId="19" xfId="0" applyFont="1" applyBorder="1" applyAlignment="1">
      <alignment horizontal="center"/>
    </xf>
    <xf numFmtId="0" fontId="67" fillId="0" borderId="21" xfId="0" applyFont="1" applyBorder="1" applyAlignment="1">
      <alignment horizontal="center"/>
    </xf>
    <xf numFmtId="0" fontId="67" fillId="0" borderId="10" xfId="53" applyFont="1" applyBorder="1" applyAlignment="1" applyProtection="1">
      <alignment horizontal="center" wrapText="1"/>
      <protection/>
    </xf>
    <xf numFmtId="0" fontId="67" fillId="0" borderId="0" xfId="53" applyFont="1" applyBorder="1" applyAlignment="1" applyProtection="1">
      <alignment horizontal="center" wrapText="1"/>
      <protection/>
    </xf>
    <xf numFmtId="0" fontId="67" fillId="0" borderId="11" xfId="53" applyFont="1" applyBorder="1" applyAlignment="1" applyProtection="1">
      <alignment horizontal="center" wrapText="1"/>
      <protection/>
    </xf>
    <xf numFmtId="0" fontId="62" fillId="39" borderId="0" xfId="0" applyFont="1" applyFill="1" applyAlignment="1" applyProtection="1">
      <alignment horizontal="center"/>
      <protection/>
    </xf>
    <xf numFmtId="0" fontId="0" fillId="0" borderId="16" xfId="0" applyFont="1" applyBorder="1" applyAlignment="1" applyProtection="1">
      <alignment horizontal="center"/>
      <protection hidden="1"/>
    </xf>
    <xf numFmtId="0" fontId="0" fillId="0" borderId="17" xfId="0" applyFont="1" applyBorder="1" applyAlignment="1" applyProtection="1">
      <alignment horizontal="center"/>
      <protection hidden="1"/>
    </xf>
    <xf numFmtId="0" fontId="0" fillId="0" borderId="18" xfId="0" applyFont="1" applyBorder="1" applyAlignment="1" applyProtection="1">
      <alignment horizontal="center"/>
      <protection hidden="1"/>
    </xf>
    <xf numFmtId="0" fontId="68" fillId="0" borderId="0" xfId="0" applyFont="1" applyAlignment="1" applyProtection="1">
      <alignment horizontal="center" vertical="center" wrapText="1"/>
      <protection hidden="1"/>
    </xf>
    <xf numFmtId="0" fontId="69" fillId="0" borderId="0" xfId="0" applyFont="1" applyAlignment="1">
      <alignment horizontal="center" vertical="center" wrapText="1"/>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0" xfId="0" applyAlignment="1" applyProtection="1">
      <alignment vertical="center" wrapText="1"/>
      <protection hidden="1"/>
    </xf>
    <xf numFmtId="0" fontId="65" fillId="0" borderId="0" xfId="0" applyFont="1" applyAlignment="1" applyProtection="1">
      <alignment vertical="top" wrapText="1"/>
      <protection hidden="1"/>
    </xf>
    <xf numFmtId="0" fontId="0" fillId="0" borderId="0" xfId="0" applyAlignment="1">
      <alignment vertical="top" wrapText="1"/>
    </xf>
    <xf numFmtId="0" fontId="62" fillId="39"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C1:N20"/>
  <sheetViews>
    <sheetView showGridLines="0" showRowColHeaders="0" tabSelected="1" zoomScale="110" zoomScaleNormal="110" zoomScalePageLayoutView="0" workbookViewId="0" topLeftCell="A1">
      <selection activeCell="A1" sqref="A1"/>
    </sheetView>
  </sheetViews>
  <sheetFormatPr defaultColWidth="9.00390625" defaultRowHeight="15.75"/>
  <cols>
    <col min="1" max="1" width="3.625" style="0" customWidth="1"/>
    <col min="2" max="2" width="5.625" style="0" customWidth="1"/>
    <col min="7" max="7" width="5.50390625" style="0" customWidth="1"/>
    <col min="10" max="10" width="5.625" style="0" customWidth="1"/>
    <col min="11" max="11" width="3.625" style="0" customWidth="1"/>
    <col min="14" max="14" width="17.75390625" style="0" customWidth="1"/>
  </cols>
  <sheetData>
    <row r="1" spans="3:14" ht="18">
      <c r="C1" s="85" t="s">
        <v>42</v>
      </c>
      <c r="D1" s="85"/>
      <c r="E1" s="85"/>
      <c r="F1" s="85"/>
      <c r="G1" s="85"/>
      <c r="H1" s="85"/>
      <c r="I1" s="85"/>
      <c r="J1" s="85"/>
      <c r="K1" s="85"/>
      <c r="L1" s="85"/>
      <c r="M1" s="85"/>
      <c r="N1" s="85"/>
    </row>
    <row r="3" spans="3:14" ht="18">
      <c r="C3" s="32" t="s">
        <v>19</v>
      </c>
      <c r="D3" s="31"/>
      <c r="E3" s="31"/>
      <c r="F3" s="31"/>
      <c r="G3" s="31"/>
      <c r="H3" s="31"/>
      <c r="I3" s="31"/>
      <c r="J3" s="31"/>
      <c r="K3" s="31"/>
      <c r="L3" s="31"/>
      <c r="M3" s="31"/>
      <c r="N3" s="31"/>
    </row>
    <row r="5" spans="3:14" ht="15.75">
      <c r="C5" s="86" t="s">
        <v>12</v>
      </c>
      <c r="D5" s="87"/>
      <c r="E5" s="87"/>
      <c r="F5" s="87"/>
      <c r="G5" s="87"/>
      <c r="H5" s="87"/>
      <c r="I5" s="87"/>
      <c r="J5" s="87"/>
      <c r="K5" s="87"/>
      <c r="L5" s="87"/>
      <c r="M5" s="87"/>
      <c r="N5" s="88"/>
    </row>
    <row r="7" ht="15.75">
      <c r="F7" t="s">
        <v>20</v>
      </c>
    </row>
    <row r="9" spans="6:10" ht="15.75">
      <c r="F9" s="28" t="s">
        <v>17</v>
      </c>
      <c r="G9" s="29"/>
      <c r="H9" s="29"/>
      <c r="I9" s="29"/>
      <c r="J9" s="30"/>
    </row>
    <row r="10" spans="5:10" ht="15.75">
      <c r="E10" s="14"/>
      <c r="F10" s="89" t="s">
        <v>16</v>
      </c>
      <c r="G10" s="90"/>
      <c r="H10" s="90"/>
      <c r="I10" s="90"/>
      <c r="J10" s="91"/>
    </row>
    <row r="11" spans="6:10" ht="15.75">
      <c r="F11" s="18"/>
      <c r="G11" s="16"/>
      <c r="H11" s="16"/>
      <c r="I11" s="16"/>
      <c r="J11" s="17"/>
    </row>
    <row r="12" spans="6:10" ht="15.75">
      <c r="F12" s="92" t="s">
        <v>38</v>
      </c>
      <c r="G12" s="93"/>
      <c r="H12" s="93"/>
      <c r="I12" s="93"/>
      <c r="J12" s="94"/>
    </row>
    <row r="13" spans="6:10" ht="15.75">
      <c r="F13" s="15"/>
      <c r="G13" s="16"/>
      <c r="H13" s="16"/>
      <c r="I13" s="16"/>
      <c r="J13" s="17"/>
    </row>
    <row r="14" spans="6:10" ht="15.75">
      <c r="F14" s="82" t="s">
        <v>40</v>
      </c>
      <c r="G14" s="83"/>
      <c r="H14" s="83"/>
      <c r="I14" s="83"/>
      <c r="J14" s="84"/>
    </row>
    <row r="15" spans="6:10" ht="15.75">
      <c r="F15" s="19"/>
      <c r="G15" s="20"/>
      <c r="H15" s="20"/>
      <c r="I15" s="20"/>
      <c r="J15" s="21"/>
    </row>
    <row r="18" spans="3:6" ht="15.75">
      <c r="C18" s="79" t="s">
        <v>41</v>
      </c>
      <c r="D18" s="80"/>
      <c r="E18" s="80"/>
      <c r="F18" s="80"/>
    </row>
    <row r="19" ht="15.75">
      <c r="C19" s="71" t="s">
        <v>25</v>
      </c>
    </row>
    <row r="20" ht="15.75">
      <c r="C20" s="70"/>
    </row>
  </sheetData>
  <sheetProtection password="CA99" sheet="1"/>
  <mergeCells count="5">
    <mergeCell ref="F14:J14"/>
    <mergeCell ref="C1:N1"/>
    <mergeCell ref="C5:N5"/>
    <mergeCell ref="F10:J10"/>
    <mergeCell ref="F12:J12"/>
  </mergeCells>
  <hyperlinks>
    <hyperlink ref="F14" location="'Lease Car'!A1" display="For Lease Car"/>
    <hyperlink ref="F10" location="NewCar!A1" display="For New Car"/>
    <hyperlink ref="F12" location="PteCar!A1" display="2nd Hand Car"/>
  </hyperlink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2"/>
  <dimension ref="C1:O38"/>
  <sheetViews>
    <sheetView showGridLines="0" showRowColHeaders="0" zoomScale="120" zoomScaleNormal="120" zoomScalePageLayoutView="0" workbookViewId="0" topLeftCell="A1">
      <selection activeCell="H3" sqref="H3"/>
    </sheetView>
  </sheetViews>
  <sheetFormatPr defaultColWidth="9.00390625" defaultRowHeight="15.75"/>
  <cols>
    <col min="1" max="1" width="3.625" style="3" customWidth="1"/>
    <col min="2" max="2" width="5.625" style="3" customWidth="1"/>
    <col min="3" max="3" width="16.875" style="3" customWidth="1"/>
    <col min="4" max="4" width="19.375" style="3" customWidth="1"/>
    <col min="5" max="5" width="5.125" style="3" customWidth="1"/>
    <col min="6" max="6" width="19.375" style="3" customWidth="1"/>
    <col min="7" max="7" width="19.625" style="3" customWidth="1"/>
    <col min="8" max="8" width="11.50390625" style="3" bestFit="1" customWidth="1"/>
    <col min="9" max="9" width="9.00390625" style="3" customWidth="1"/>
    <col min="10" max="10" width="5.625" style="3" customWidth="1"/>
    <col min="11" max="11" width="3.625" style="3" customWidth="1"/>
    <col min="12" max="16384" width="9.00390625" style="3" customWidth="1"/>
  </cols>
  <sheetData>
    <row r="1" spans="3:9" ht="18">
      <c r="C1" s="95" t="s">
        <v>15</v>
      </c>
      <c r="D1" s="95"/>
      <c r="E1" s="95"/>
      <c r="F1" s="95"/>
      <c r="G1" s="95"/>
      <c r="H1" s="95"/>
      <c r="I1" s="95"/>
    </row>
    <row r="3" spans="3:9" ht="15.75">
      <c r="C3" s="33" t="s">
        <v>10</v>
      </c>
      <c r="D3" s="34"/>
      <c r="E3" s="34"/>
      <c r="F3" s="34"/>
      <c r="G3" s="34"/>
      <c r="H3" s="35" t="s">
        <v>19</v>
      </c>
      <c r="I3" s="36" t="s">
        <v>18</v>
      </c>
    </row>
    <row r="4" spans="3:9" ht="12.75">
      <c r="C4" s="34"/>
      <c r="D4" s="34"/>
      <c r="E4" s="34"/>
      <c r="F4" s="34"/>
      <c r="G4" s="34"/>
      <c r="H4" s="34"/>
      <c r="I4" s="34"/>
    </row>
    <row r="5" spans="3:15" ht="15.75">
      <c r="C5" s="96" t="s">
        <v>23</v>
      </c>
      <c r="D5" s="97"/>
      <c r="E5" s="97"/>
      <c r="F5" s="97"/>
      <c r="G5" s="97"/>
      <c r="H5" s="97"/>
      <c r="I5" s="98"/>
      <c r="J5" s="8"/>
      <c r="K5" s="8"/>
      <c r="L5" s="8"/>
      <c r="M5" s="8"/>
      <c r="N5" s="8"/>
      <c r="O5" s="8"/>
    </row>
    <row r="6" spans="3:15" ht="15" customHeight="1">
      <c r="C6" s="37"/>
      <c r="D6" s="37"/>
      <c r="E6" s="37"/>
      <c r="F6" s="37"/>
      <c r="G6" s="37"/>
      <c r="H6" s="37"/>
      <c r="I6" s="37"/>
      <c r="J6" s="10"/>
      <c r="K6" s="10"/>
      <c r="L6" s="10"/>
      <c r="M6" s="10"/>
      <c r="N6" s="10"/>
      <c r="O6" s="10"/>
    </row>
    <row r="7" spans="3:15" ht="15" customHeight="1">
      <c r="C7" s="38" t="s">
        <v>13</v>
      </c>
      <c r="D7" s="39"/>
      <c r="E7" s="39"/>
      <c r="F7" s="39"/>
      <c r="G7" s="39"/>
      <c r="H7" s="39"/>
      <c r="I7" s="39"/>
      <c r="J7" s="10"/>
      <c r="K7" s="10"/>
      <c r="L7" s="10"/>
      <c r="M7" s="10"/>
      <c r="N7" s="10"/>
      <c r="O7" s="10"/>
    </row>
    <row r="8" spans="3:9" ht="12.75">
      <c r="C8" s="34"/>
      <c r="D8" s="40" t="s">
        <v>3</v>
      </c>
      <c r="E8" s="34"/>
      <c r="F8" s="40" t="s">
        <v>4</v>
      </c>
      <c r="G8" s="41"/>
      <c r="H8" s="34"/>
      <c r="I8" s="34"/>
    </row>
    <row r="9" spans="3:9" ht="12.75">
      <c r="C9" s="34"/>
      <c r="D9" s="40" t="s">
        <v>5</v>
      </c>
      <c r="E9" s="34"/>
      <c r="F9" s="40" t="s">
        <v>5</v>
      </c>
      <c r="G9" s="34"/>
      <c r="H9" s="40" t="s">
        <v>6</v>
      </c>
      <c r="I9" s="34"/>
    </row>
    <row r="10" spans="3:9" ht="12.75">
      <c r="C10" s="34"/>
      <c r="D10" s="42"/>
      <c r="E10" s="34"/>
      <c r="F10" s="42"/>
      <c r="G10" s="99">
        <f>IF(F10="","",IF(F10&lt;D10,"Date Error: 'To Date' cannot be before 'From Date'. Please re-enter.",""))</f>
      </c>
      <c r="H10" s="43">
        <f>IF(D10="","",+IF((F10-D10+1)&gt;366,"Error",(F10-D10+1)))</f>
      </c>
      <c r="I10" s="34"/>
    </row>
    <row r="11" spans="3:9" s="5" customFormat="1" ht="12.75">
      <c r="C11" s="44">
        <f>IF(AND(D10="",F10=""),"","You have entered :")</f>
      </c>
      <c r="D11" s="45">
        <f>+IF(D10="","",TEXT(D10,"d mmmm, yyyy"))</f>
      </c>
      <c r="E11" s="46"/>
      <c r="F11" s="45">
        <f>+IF(F10="","",TEXT(F10,"d mmmm, yyyy"))</f>
      </c>
      <c r="G11" s="100"/>
      <c r="H11" s="69">
        <f>IF(YEAR(D10)=YEAR(F10),"","Period of usage is for the same year")</f>
      </c>
      <c r="I11" s="46"/>
    </row>
    <row r="12" spans="3:9" s="5" customFormat="1" ht="12.75">
      <c r="C12" s="46"/>
      <c r="D12" s="47"/>
      <c r="E12" s="46"/>
      <c r="F12" s="47"/>
      <c r="G12" s="100"/>
      <c r="H12" s="48"/>
      <c r="I12" s="46"/>
    </row>
    <row r="13" spans="3:9" s="5" customFormat="1" ht="15">
      <c r="C13" s="38" t="s">
        <v>14</v>
      </c>
      <c r="D13" s="49"/>
      <c r="E13" s="50"/>
      <c r="F13" s="49"/>
      <c r="G13" s="50"/>
      <c r="H13" s="51"/>
      <c r="I13" s="50"/>
    </row>
    <row r="14" spans="3:9" s="5" customFormat="1" ht="12.75">
      <c r="C14" s="46"/>
      <c r="D14" s="47"/>
      <c r="E14" s="46"/>
      <c r="F14" s="47"/>
      <c r="G14" s="46"/>
      <c r="H14" s="48"/>
      <c r="I14" s="46"/>
    </row>
    <row r="15" spans="3:9" s="5" customFormat="1" ht="12.75">
      <c r="C15" s="52" t="s">
        <v>26</v>
      </c>
      <c r="D15" s="46"/>
      <c r="E15" s="46"/>
      <c r="F15" s="53"/>
      <c r="G15" s="46"/>
      <c r="H15" s="48"/>
      <c r="I15" s="46"/>
    </row>
    <row r="16" spans="3:9" s="5" customFormat="1" ht="12.75">
      <c r="C16" s="55" t="s">
        <v>27</v>
      </c>
      <c r="D16" s="54"/>
      <c r="E16" s="46"/>
      <c r="F16" s="47"/>
      <c r="G16" s="46"/>
      <c r="H16" s="48"/>
      <c r="I16" s="46"/>
    </row>
    <row r="17" spans="3:9" ht="12.75">
      <c r="C17" s="54"/>
      <c r="D17" s="54"/>
      <c r="E17" s="34"/>
      <c r="F17" s="34"/>
      <c r="G17" s="34"/>
      <c r="H17" s="34"/>
      <c r="I17" s="34"/>
    </row>
    <row r="18" spans="3:9" ht="12.75">
      <c r="C18" s="52" t="s">
        <v>28</v>
      </c>
      <c r="D18" s="34"/>
      <c r="E18" s="34"/>
      <c r="F18" s="53"/>
      <c r="G18" s="34"/>
      <c r="H18" s="34"/>
      <c r="I18" s="34"/>
    </row>
    <row r="19" spans="3:9" ht="12.75">
      <c r="C19" s="55" t="s">
        <v>29</v>
      </c>
      <c r="D19" s="34"/>
      <c r="E19" s="34"/>
      <c r="F19" s="34"/>
      <c r="G19" s="56"/>
      <c r="H19" s="34"/>
      <c r="I19" s="34"/>
    </row>
    <row r="20" spans="3:9" ht="12.75">
      <c r="C20" s="34"/>
      <c r="D20" s="34"/>
      <c r="E20" s="34"/>
      <c r="F20" s="34"/>
      <c r="G20" s="34"/>
      <c r="H20" s="34"/>
      <c r="I20" s="34"/>
    </row>
    <row r="21" spans="3:9" ht="12.75">
      <c r="C21" s="52" t="s">
        <v>35</v>
      </c>
      <c r="D21" s="34"/>
      <c r="E21" s="34"/>
      <c r="F21" s="34"/>
      <c r="G21" s="34"/>
      <c r="H21" s="34"/>
      <c r="I21" s="34"/>
    </row>
    <row r="22" spans="3:9" ht="12.75">
      <c r="C22" s="52" t="s">
        <v>34</v>
      </c>
      <c r="D22" s="34"/>
      <c r="E22" s="34"/>
      <c r="F22" s="53"/>
      <c r="G22" s="34"/>
      <c r="H22" s="34"/>
      <c r="I22" s="34"/>
    </row>
    <row r="23" spans="3:9" ht="12.75">
      <c r="C23" s="55" t="s">
        <v>32</v>
      </c>
      <c r="D23" s="34"/>
      <c r="E23" s="34"/>
      <c r="F23" s="34"/>
      <c r="G23" s="34"/>
      <c r="H23" s="34"/>
      <c r="I23" s="34"/>
    </row>
    <row r="24" spans="3:9" ht="12.75">
      <c r="C24" s="55" t="s">
        <v>31</v>
      </c>
      <c r="D24" s="34"/>
      <c r="E24" s="34"/>
      <c r="F24" s="34"/>
      <c r="G24" s="34"/>
      <c r="H24" s="34"/>
      <c r="I24" s="34"/>
    </row>
    <row r="25" spans="3:9" ht="12.75">
      <c r="C25" s="34"/>
      <c r="D25" s="34"/>
      <c r="E25" s="34"/>
      <c r="F25" s="34"/>
      <c r="G25" s="34"/>
      <c r="H25" s="34"/>
      <c r="I25" s="34"/>
    </row>
    <row r="26" spans="3:9" ht="15">
      <c r="C26" s="38" t="s">
        <v>7</v>
      </c>
      <c r="D26" s="49"/>
      <c r="E26" s="50"/>
      <c r="F26" s="49"/>
      <c r="G26" s="50"/>
      <c r="H26" s="51"/>
      <c r="I26" s="50"/>
    </row>
    <row r="27" spans="3:9" ht="12.75">
      <c r="C27" s="34"/>
      <c r="D27" s="34"/>
      <c r="E27" s="34"/>
      <c r="F27" s="34"/>
      <c r="G27" s="34"/>
      <c r="H27" s="34"/>
      <c r="I27" s="34"/>
    </row>
    <row r="28" spans="3:9" ht="12.75">
      <c r="C28" s="52" t="s">
        <v>2</v>
      </c>
      <c r="D28" s="34"/>
      <c r="E28" s="34"/>
      <c r="F28" s="57">
        <f>IF(OR(H10="",H10&lt;0,H10="Error",F15="",F18="",F22=""),"",IF(((3/7)*(((CarCost-PARF)/10)*(H10/VLOOKUP(YEAR(D10),CarYear,2,FALSE))+RunCost))&lt;0,"NIL",((3/7)*(((CarCost-PARF)/10)*(H10/VLOOKUP(YEAR(D10),CarYear,2,FALSE))+RunCost))))</f>
      </c>
      <c r="G28" s="34"/>
      <c r="H28" s="34"/>
      <c r="I28" s="34"/>
    </row>
    <row r="29" spans="3:9" ht="12.75">
      <c r="C29" s="34"/>
      <c r="D29" s="34"/>
      <c r="E29" s="34"/>
      <c r="F29" s="34"/>
      <c r="G29" s="34"/>
      <c r="H29" s="34"/>
      <c r="I29" s="34"/>
    </row>
    <row r="30" spans="3:9" ht="12.75">
      <c r="C30" s="34"/>
      <c r="D30" s="34"/>
      <c r="E30" s="34"/>
      <c r="F30" s="76"/>
      <c r="G30" s="34"/>
      <c r="H30" s="34"/>
      <c r="I30" s="34"/>
    </row>
    <row r="31" spans="6:7" ht="12.75">
      <c r="F31" s="73"/>
      <c r="G31" s="22"/>
    </row>
    <row r="34" ht="12.75">
      <c r="D34" s="22"/>
    </row>
    <row r="35" ht="12.75">
      <c r="D35" s="22"/>
    </row>
    <row r="36" ht="12.75">
      <c r="D36" s="22"/>
    </row>
    <row r="37" ht="12.75">
      <c r="D37" s="22"/>
    </row>
    <row r="38" ht="12.75">
      <c r="D38" s="22"/>
    </row>
  </sheetData>
  <sheetProtection password="CA99" sheet="1"/>
  <mergeCells count="3">
    <mergeCell ref="C1:I1"/>
    <mergeCell ref="C5:I5"/>
    <mergeCell ref="G10:G12"/>
  </mergeCells>
  <dataValidations count="2">
    <dataValidation type="decimal" operator="greaterThanOrEqual" allowBlank="1" showInputMessage="1" showErrorMessage="1" error="Invalid entry: &#10;Numeric values only.&#10;Negative value is not acceptable.&#10;Please retry." sqref="F18 F22 F15">
      <formula1>0</formula1>
    </dataValidation>
    <dataValidation type="date" allowBlank="1" showInputMessage="1" showErrorMessage="1" error="Invalid Date:&#10;Please Re-enter." sqref="F10 D10">
      <formula1>43466</formula1>
      <formula2>47848</formula2>
    </dataValidation>
  </dataValidations>
  <hyperlinks>
    <hyperlink ref="H3" location="Menu!A1" display="Menu"/>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dimension ref="B1:R52"/>
  <sheetViews>
    <sheetView showGridLines="0" showRowColHeaders="0" zoomScale="110" zoomScaleNormal="110" zoomScalePageLayoutView="0" workbookViewId="0" topLeftCell="A1">
      <selection activeCell="H3" sqref="H3"/>
    </sheetView>
  </sheetViews>
  <sheetFormatPr defaultColWidth="9.00390625" defaultRowHeight="15.75"/>
  <cols>
    <col min="1" max="1" width="3.625" style="3" customWidth="1"/>
    <col min="2" max="2" width="5.625" style="3" customWidth="1"/>
    <col min="3" max="3" width="18.50390625" style="3" customWidth="1"/>
    <col min="4" max="4" width="21.125" style="3" customWidth="1"/>
    <col min="5" max="5" width="8.875" style="3" customWidth="1"/>
    <col min="6" max="6" width="17.625" style="3" customWidth="1"/>
    <col min="7" max="7" width="17.125" style="3" customWidth="1"/>
    <col min="8" max="8" width="9.00390625" style="3" customWidth="1"/>
    <col min="9" max="9" width="8.875" style="3" customWidth="1"/>
    <col min="10" max="10" width="5.625" style="3" customWidth="1"/>
    <col min="11" max="11" width="3.625" style="3" customWidth="1"/>
    <col min="12" max="12" width="6.75390625" style="3" customWidth="1"/>
    <col min="13" max="13" width="9.00390625" style="3" customWidth="1"/>
    <col min="14" max="14" width="10.125" style="3" customWidth="1"/>
    <col min="15" max="16384" width="9.00390625" style="3" customWidth="1"/>
  </cols>
  <sheetData>
    <row r="1" spans="3:9" ht="18">
      <c r="C1" s="95" t="s">
        <v>15</v>
      </c>
      <c r="D1" s="95"/>
      <c r="E1" s="95"/>
      <c r="F1" s="95"/>
      <c r="G1" s="95"/>
      <c r="H1" s="95"/>
      <c r="I1" s="95"/>
    </row>
    <row r="3" spans="3:9" ht="15.75">
      <c r="C3" s="11" t="s">
        <v>39</v>
      </c>
      <c r="H3" s="25" t="s">
        <v>19</v>
      </c>
      <c r="I3" s="24" t="s">
        <v>18</v>
      </c>
    </row>
    <row r="5" spans="3:9" ht="15.75">
      <c r="C5" s="101" t="s">
        <v>23</v>
      </c>
      <c r="D5" s="102"/>
      <c r="E5" s="102"/>
      <c r="F5" s="102"/>
      <c r="G5" s="102"/>
      <c r="H5" s="102"/>
      <c r="I5" s="103"/>
    </row>
    <row r="7" spans="3:9" ht="15.75">
      <c r="C7" s="12" t="s">
        <v>13</v>
      </c>
      <c r="D7" s="13"/>
      <c r="E7" s="13"/>
      <c r="F7" s="13"/>
      <c r="G7" s="13"/>
      <c r="H7" s="13"/>
      <c r="I7" s="13"/>
    </row>
    <row r="8" spans="4:6" ht="12.75">
      <c r="D8" s="4" t="s">
        <v>3</v>
      </c>
      <c r="E8" s="2"/>
      <c r="F8" s="4" t="s">
        <v>4</v>
      </c>
    </row>
    <row r="9" spans="3:9" ht="12.75">
      <c r="C9" s="34"/>
      <c r="D9" s="40" t="s">
        <v>5</v>
      </c>
      <c r="E9" s="40"/>
      <c r="F9" s="40" t="s">
        <v>5</v>
      </c>
      <c r="G9" s="34"/>
      <c r="H9" s="40" t="s">
        <v>6</v>
      </c>
      <c r="I9" s="34"/>
    </row>
    <row r="10" spans="3:9" ht="12.75">
      <c r="C10" s="34"/>
      <c r="D10" s="42"/>
      <c r="E10" s="34"/>
      <c r="F10" s="42"/>
      <c r="G10" s="99">
        <f>+IF(F10="","",IF(F10&lt;D1:D10,"Date Error: 'To Date' cannot be before 'From Date'. Please re-enter",""))</f>
      </c>
      <c r="H10" s="43">
        <f>IF(D10="","",+IF((F10-D10+1)&gt;366,"Error",(F10-D10+1)))</f>
      </c>
      <c r="I10" s="34"/>
    </row>
    <row r="11" spans="3:9" ht="12.75">
      <c r="C11" s="44">
        <f>IF(AND(D10="",F10=""),"","You have entered :")</f>
      </c>
      <c r="D11" s="45">
        <f>+IF(D10="","",TEXT(D10,"d mmmm, yyyy"))</f>
      </c>
      <c r="E11" s="46"/>
      <c r="F11" s="45">
        <f>+IF(F10="","",TEXT(F10,"d mmmm, yyyy"))</f>
      </c>
      <c r="G11" s="99"/>
      <c r="H11" s="69">
        <f>IF(YEAR(D10)=YEAR(F10),"","Period of usage is for the same year")</f>
      </c>
      <c r="I11" s="34"/>
    </row>
    <row r="12" spans="3:9" ht="12.75">
      <c r="C12" s="34"/>
      <c r="D12" s="34"/>
      <c r="E12" s="34"/>
      <c r="F12" s="34"/>
      <c r="G12" s="99"/>
      <c r="H12" s="34"/>
      <c r="I12" s="58"/>
    </row>
    <row r="13" spans="3:9" ht="15">
      <c r="C13" s="38" t="s">
        <v>14</v>
      </c>
      <c r="D13" s="49"/>
      <c r="E13" s="50"/>
      <c r="F13" s="49"/>
      <c r="G13" s="50"/>
      <c r="H13" s="51"/>
      <c r="I13" s="50"/>
    </row>
    <row r="14" spans="3:9" ht="12.75">
      <c r="C14" s="34"/>
      <c r="D14" s="34"/>
      <c r="E14" s="34"/>
      <c r="F14" s="34"/>
      <c r="G14" s="34"/>
      <c r="H14" s="34"/>
      <c r="I14" s="58"/>
    </row>
    <row r="15" spans="3:9" ht="12.75">
      <c r="C15" s="59" t="s">
        <v>33</v>
      </c>
      <c r="D15" s="59"/>
      <c r="E15" s="54"/>
      <c r="F15" s="60"/>
      <c r="G15" s="56"/>
      <c r="H15" s="34"/>
      <c r="I15" s="34"/>
    </row>
    <row r="16" spans="3:9" ht="12.75">
      <c r="C16" s="59"/>
      <c r="D16" s="59"/>
      <c r="E16" s="54"/>
      <c r="F16" s="74"/>
      <c r="G16" s="56"/>
      <c r="H16" s="34"/>
      <c r="I16" s="34"/>
    </row>
    <row r="17" spans="3:9" ht="12.75">
      <c r="C17" s="52" t="s">
        <v>36</v>
      </c>
      <c r="D17" s="62"/>
      <c r="E17" s="34"/>
      <c r="F17" s="60"/>
      <c r="G17" s="61" t="s">
        <v>8</v>
      </c>
      <c r="H17" s="34"/>
      <c r="I17" s="34"/>
    </row>
    <row r="18" spans="3:9" ht="28.5" customHeight="1">
      <c r="C18" s="105">
        <f>IF(F15="","",IF(F15="No","No. of years remaining from the date of purchase of car to the date of expiry of the first COE or the renewed COE (if second-hand car is more than 10 years old at time of purchase","No. of remaining years from date of renewal of COE to the date of expiry of the renewed COE (currently either 5 or 10 years)."))</f>
      </c>
      <c r="D18" s="106"/>
      <c r="E18" s="106"/>
      <c r="F18" s="106"/>
      <c r="G18" s="106"/>
      <c r="H18" s="106"/>
      <c r="I18" s="34"/>
    </row>
    <row r="19" spans="3:9" ht="12.75" customHeight="1">
      <c r="C19" s="54"/>
      <c r="E19" s="34"/>
      <c r="F19" s="34"/>
      <c r="G19" s="104"/>
      <c r="H19" s="104"/>
      <c r="I19" s="104"/>
    </row>
    <row r="20" spans="3:9" ht="12.75">
      <c r="C20" s="52" t="s">
        <v>26</v>
      </c>
      <c r="D20" s="34"/>
      <c r="E20" s="34"/>
      <c r="F20" s="53"/>
      <c r="G20" s="34"/>
      <c r="H20" s="34"/>
      <c r="I20" s="34"/>
    </row>
    <row r="21" spans="3:9" ht="12.75">
      <c r="C21" s="55">
        <f>IF(F15="","",IF(F15="No","Acquisition cost of car (inclusive of COE) paid or payable by employer at date of purchase.","Amount payable on renewal of COE for the continued use of car after the end of the 10th year."))</f>
      </c>
      <c r="D21" s="54"/>
      <c r="E21" s="34"/>
      <c r="F21" s="34"/>
      <c r="G21" s="34"/>
      <c r="H21" s="34"/>
      <c r="I21" s="34"/>
    </row>
    <row r="22" spans="3:9" ht="12.75" customHeight="1">
      <c r="C22" s="63"/>
      <c r="D22" s="34"/>
      <c r="E22" s="34"/>
      <c r="F22" s="34"/>
      <c r="G22" s="34"/>
      <c r="H22" s="34"/>
      <c r="I22" s="34"/>
    </row>
    <row r="23" spans="3:9" ht="12.75">
      <c r="C23" s="52" t="s">
        <v>28</v>
      </c>
      <c r="D23" s="34"/>
      <c r="E23" s="34"/>
      <c r="F23" s="53"/>
      <c r="G23" s="34"/>
      <c r="H23" s="34"/>
      <c r="I23" s="34"/>
    </row>
    <row r="24" spans="3:9" ht="27" customHeight="1">
      <c r="C24" s="105">
        <f>IF(F15="","",IF(F15="No","Preferential Additional Registration Fee rebate to be granted when car is de-registered at the age of above 9 but not exceeding 10 years.","Amount of Preferential Additional Registration Fee rebate which wiuld have been granted on the first COE when car is 
de-registered between 9 and 10 years old, if not renewal."))</f>
      </c>
      <c r="D24" s="106"/>
      <c r="E24" s="106"/>
      <c r="F24" s="106"/>
      <c r="G24" s="106"/>
      <c r="H24" s="106"/>
      <c r="I24" s="34"/>
    </row>
    <row r="25" spans="3:9" ht="12.75" customHeight="1">
      <c r="C25" s="63"/>
      <c r="D25" s="34"/>
      <c r="E25" s="34"/>
      <c r="F25" s="34"/>
      <c r="G25" s="34"/>
      <c r="H25" s="34"/>
      <c r="I25" s="34"/>
    </row>
    <row r="26" spans="3:16" ht="12.75">
      <c r="C26" s="52" t="s">
        <v>35</v>
      </c>
      <c r="D26" s="34"/>
      <c r="E26" s="34"/>
      <c r="G26" s="34"/>
      <c r="H26" s="34"/>
      <c r="I26" s="64"/>
      <c r="J26" s="8"/>
      <c r="K26" s="8"/>
      <c r="L26" s="8"/>
      <c r="M26" s="8"/>
      <c r="N26" s="8"/>
      <c r="O26" s="8"/>
      <c r="P26" s="8"/>
    </row>
    <row r="27" spans="3:16" ht="12.75">
      <c r="C27" s="52" t="s">
        <v>34</v>
      </c>
      <c r="D27" s="34"/>
      <c r="E27" s="34"/>
      <c r="F27" s="53"/>
      <c r="G27" s="34"/>
      <c r="H27" s="34"/>
      <c r="I27" s="64"/>
      <c r="J27" s="8"/>
      <c r="K27" s="8"/>
      <c r="L27" s="8"/>
      <c r="M27" s="8"/>
      <c r="N27" s="8"/>
      <c r="O27" s="8"/>
      <c r="P27" s="8"/>
    </row>
    <row r="28" spans="3:16" ht="12.75">
      <c r="C28" s="55" t="s">
        <v>32</v>
      </c>
      <c r="D28" s="34"/>
      <c r="E28" s="34"/>
      <c r="F28" s="34"/>
      <c r="G28" s="34"/>
      <c r="H28" s="34"/>
      <c r="I28" s="65"/>
      <c r="K28" s="8"/>
      <c r="M28" s="8"/>
      <c r="N28" s="8"/>
      <c r="O28" s="8"/>
      <c r="P28" s="8"/>
    </row>
    <row r="29" spans="3:16" ht="12.75">
      <c r="C29" s="55" t="s">
        <v>31</v>
      </c>
      <c r="D29" s="34"/>
      <c r="E29" s="34"/>
      <c r="F29" s="34"/>
      <c r="G29" s="34"/>
      <c r="H29" s="34"/>
      <c r="I29" s="65"/>
      <c r="K29" s="8"/>
      <c r="M29" s="8"/>
      <c r="N29" s="8"/>
      <c r="O29" s="8"/>
      <c r="P29" s="8"/>
    </row>
    <row r="30" spans="3:16" s="5" customFormat="1" ht="12.75">
      <c r="C30" s="46"/>
      <c r="D30" s="46"/>
      <c r="E30" s="46"/>
      <c r="F30" s="46"/>
      <c r="G30" s="56"/>
      <c r="H30" s="46"/>
      <c r="I30" s="64"/>
      <c r="K30" s="8"/>
      <c r="M30" s="8"/>
      <c r="N30" s="8"/>
      <c r="O30" s="8"/>
      <c r="P30" s="8"/>
    </row>
    <row r="31" spans="3:9" ht="15">
      <c r="C31" s="38" t="s">
        <v>7</v>
      </c>
      <c r="D31" s="49"/>
      <c r="E31" s="50"/>
      <c r="F31" s="49"/>
      <c r="G31" s="50"/>
      <c r="H31" s="51"/>
      <c r="I31" s="50"/>
    </row>
    <row r="32" spans="3:9" ht="12.75">
      <c r="C32" s="34"/>
      <c r="D32" s="34"/>
      <c r="E32" s="34"/>
      <c r="F32" s="34"/>
      <c r="G32" s="34"/>
      <c r="H32" s="34"/>
      <c r="I32" s="34"/>
    </row>
    <row r="33" spans="3:18" ht="15" customHeight="1">
      <c r="C33" s="52" t="s">
        <v>2</v>
      </c>
      <c r="D33" s="34"/>
      <c r="E33" s="34"/>
      <c r="F33" s="77">
        <f>+IF(OR(H10="",H10="Error",H10&lt;0,F15="",F17="",F20="",F23="",F27=""),"",IF(F15="","",IF(F15="No",IF(((0.428571428571429)*(((CarCost-PARF)/RemainYr)*(H10/VLOOKUP(YEAR(D10),CarYear,2,FALSE))+RunCost))&lt;0,"NIL",((0.428571428571429)*(((CarCost-PARF)/RemainYr)*(H10/VLOOKUP(YEAR(D10),CarYear,2,FALSE))+RunCost))),IF(F15="Yes",IF(((0.428571428571429)*(((CarCost+PARF)/RemainYr)*(H10/VLOOKUP(YEAR(D10),CarYear,2,FALSE))+RunCost))&lt;0,"NIL",((0.428571428571429)*(((CarCost+PARF)/RemainYr)*(H10/VLOOKUP(YEAR(D10),CarYear,2,FALSE))+RunCost)))))))</f>
      </c>
      <c r="G33" s="75"/>
      <c r="H33" s="75"/>
      <c r="I33" s="75"/>
      <c r="J33" s="75"/>
      <c r="K33" s="75"/>
      <c r="L33" s="75"/>
      <c r="M33" s="75"/>
      <c r="N33" s="75"/>
      <c r="O33" s="75"/>
      <c r="P33" s="75"/>
      <c r="Q33" s="75"/>
      <c r="R33" s="75"/>
    </row>
    <row r="34" spans="3:9" ht="12.75">
      <c r="C34" s="34"/>
      <c r="D34" s="34"/>
      <c r="E34" s="34"/>
      <c r="F34" s="34"/>
      <c r="G34" s="34"/>
      <c r="H34" s="34"/>
      <c r="I34" s="34"/>
    </row>
    <row r="35" ht="12.75">
      <c r="F35" s="78"/>
    </row>
    <row r="37" ht="12.75">
      <c r="F37" s="6"/>
    </row>
    <row r="40" ht="12.75">
      <c r="B40" s="22"/>
    </row>
    <row r="43" ht="12.75">
      <c r="D43" s="22"/>
    </row>
    <row r="52" ht="12.75">
      <c r="D52" s="22"/>
    </row>
  </sheetData>
  <sheetProtection password="CA99" sheet="1"/>
  <mergeCells count="6">
    <mergeCell ref="C1:I1"/>
    <mergeCell ref="C5:I5"/>
    <mergeCell ref="G19:I19"/>
    <mergeCell ref="G10:G12"/>
    <mergeCell ref="C24:H24"/>
    <mergeCell ref="C18:H18"/>
  </mergeCells>
  <dataValidations count="5">
    <dataValidation type="decimal" operator="greaterThanOrEqual" allowBlank="1" showInputMessage="1" showErrorMessage="1" error="Invalid entry: &#10;Numeric values only.&#10;Negative value is not acceptable.&#10;Please retry." sqref="F20 F23 F27">
      <formula1>0</formula1>
    </dataValidation>
    <dataValidation errorStyle="warning" type="list" allowBlank="1" showInputMessage="1" showErrorMessage="1" prompt="Select Yes or No" errorTitle="YesNo" error="Select Yes or No" sqref="F15">
      <formula1>YesNo</formula1>
    </dataValidation>
    <dataValidation type="date" allowBlank="1" showInputMessage="1" showErrorMessage="1" error="Invalid Date.&#10;Please Retry." sqref="D10 F10">
      <formula1>43466</formula1>
      <formula2>47848</formula2>
    </dataValidation>
    <dataValidation allowBlank="1" sqref="F16"/>
    <dataValidation type="whole" allowBlank="1" showInputMessage="1" showErrorMessage="1" error="Invalid entry: &#10;Numeric values only.&#10;Negative value and value more than 10 &#10;is not acceptable.&#10;Please retry." sqref="F17">
      <formula1>1</formula1>
      <formula2>10</formula2>
    </dataValidation>
  </dataValidations>
  <hyperlinks>
    <hyperlink ref="H3" location="Menu!A1" display="Menu"/>
  </hyperlink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dimension ref="A1:O26"/>
  <sheetViews>
    <sheetView showGridLines="0" showRowColHeaders="0" zoomScale="120" zoomScaleNormal="120" zoomScalePageLayoutView="0" workbookViewId="0" topLeftCell="A1">
      <selection activeCell="H3" sqref="H3"/>
    </sheetView>
  </sheetViews>
  <sheetFormatPr defaultColWidth="9.00390625" defaultRowHeight="15.75"/>
  <cols>
    <col min="1" max="1" width="3.625" style="7" customWidth="1"/>
    <col min="2" max="2" width="5.625" style="7" customWidth="1"/>
    <col min="3" max="3" width="17.50390625" style="7" customWidth="1"/>
    <col min="4" max="6" width="12.375" style="7" bestFit="1" customWidth="1"/>
    <col min="7" max="7" width="15.125" style="7" customWidth="1"/>
    <col min="8" max="8" width="12.375" style="7" customWidth="1"/>
    <col min="9" max="9" width="11.50390625" style="7" bestFit="1" customWidth="1"/>
    <col min="10" max="10" width="5.625" style="7" customWidth="1"/>
    <col min="11" max="11" width="3.625" style="7" customWidth="1"/>
    <col min="12" max="16384" width="9.00390625" style="7" customWidth="1"/>
  </cols>
  <sheetData>
    <row r="1" spans="1:9" ht="18">
      <c r="A1" s="1"/>
      <c r="B1" s="1"/>
      <c r="C1" s="107" t="s">
        <v>15</v>
      </c>
      <c r="D1" s="107"/>
      <c r="E1" s="107"/>
      <c r="F1" s="107"/>
      <c r="G1" s="107"/>
      <c r="H1" s="107"/>
      <c r="I1" s="107"/>
    </row>
    <row r="3" spans="3:9" ht="15.75">
      <c r="C3" s="9" t="s">
        <v>11</v>
      </c>
      <c r="H3" s="26" t="s">
        <v>19</v>
      </c>
      <c r="I3" s="27" t="s">
        <v>18</v>
      </c>
    </row>
    <row r="5" spans="3:12" ht="15.75">
      <c r="C5" s="86" t="s">
        <v>24</v>
      </c>
      <c r="D5" s="87"/>
      <c r="E5" s="87"/>
      <c r="F5" s="87"/>
      <c r="G5" s="87"/>
      <c r="H5" s="87"/>
      <c r="I5" s="88"/>
      <c r="L5" s="23"/>
    </row>
    <row r="7" spans="3:15" s="3" customFormat="1" ht="15" customHeight="1">
      <c r="C7" s="38" t="s">
        <v>13</v>
      </c>
      <c r="D7" s="39"/>
      <c r="E7" s="39"/>
      <c r="F7" s="39"/>
      <c r="G7" s="39"/>
      <c r="H7" s="39"/>
      <c r="I7" s="39"/>
      <c r="J7" s="10"/>
      <c r="K7" s="10"/>
      <c r="L7" s="10"/>
      <c r="M7" s="10"/>
      <c r="N7" s="10"/>
      <c r="O7" s="10"/>
    </row>
    <row r="8" spans="3:9" s="3" customFormat="1" ht="12.75">
      <c r="C8" s="34"/>
      <c r="D8" s="40" t="s">
        <v>3</v>
      </c>
      <c r="E8" s="34"/>
      <c r="F8" s="40" t="s">
        <v>4</v>
      </c>
      <c r="G8" s="41"/>
      <c r="H8" s="34"/>
      <c r="I8" s="34"/>
    </row>
    <row r="9" spans="3:9" s="3" customFormat="1" ht="12.75">
      <c r="C9" s="34"/>
      <c r="D9" s="40" t="s">
        <v>5</v>
      </c>
      <c r="E9" s="34"/>
      <c r="F9" s="40" t="s">
        <v>5</v>
      </c>
      <c r="G9" s="34"/>
      <c r="H9" s="40" t="s">
        <v>6</v>
      </c>
      <c r="I9" s="34"/>
    </row>
    <row r="10" spans="3:9" s="3" customFormat="1" ht="15.75">
      <c r="C10" s="34"/>
      <c r="D10" s="42"/>
      <c r="E10" s="34"/>
      <c r="F10" s="42"/>
      <c r="G10" s="7"/>
      <c r="H10" s="43">
        <f>IF(D10="","",+IF((F10-D10+1)&gt;366,"Error",(F10-D10+1)))</f>
      </c>
      <c r="I10" s="34"/>
    </row>
    <row r="12" spans="3:9" ht="15.75">
      <c r="C12" s="38" t="s">
        <v>43</v>
      </c>
      <c r="D12" s="67"/>
      <c r="E12" s="50"/>
      <c r="F12" s="67"/>
      <c r="G12" s="50"/>
      <c r="H12" s="51"/>
      <c r="I12" s="50"/>
    </row>
    <row r="13" spans="3:9" ht="15.75">
      <c r="C13" s="66"/>
      <c r="D13" s="66"/>
      <c r="E13" s="66"/>
      <c r="F13" s="66"/>
      <c r="G13" s="66"/>
      <c r="H13" s="66"/>
      <c r="I13" s="66"/>
    </row>
    <row r="14" spans="3:9" ht="15.75">
      <c r="C14" s="52" t="s">
        <v>9</v>
      </c>
      <c r="D14" s="66"/>
      <c r="F14" s="68"/>
      <c r="G14" s="53"/>
      <c r="H14" s="66"/>
      <c r="I14" s="66"/>
    </row>
    <row r="15" spans="3:9" ht="15.75">
      <c r="C15" s="66"/>
      <c r="D15" s="66"/>
      <c r="E15" s="66"/>
      <c r="F15" s="66"/>
      <c r="G15" s="66"/>
      <c r="H15" s="66"/>
      <c r="I15" s="66"/>
    </row>
    <row r="16" spans="3:9" ht="15.75">
      <c r="C16" s="52" t="s">
        <v>30</v>
      </c>
      <c r="D16" s="66"/>
      <c r="E16" s="66"/>
      <c r="F16" s="66"/>
      <c r="G16" s="53"/>
      <c r="H16" s="66"/>
      <c r="I16" s="66"/>
    </row>
    <row r="17" spans="3:9" ht="15.75">
      <c r="C17" s="55" t="s">
        <v>32</v>
      </c>
      <c r="D17" s="66"/>
      <c r="E17" s="66"/>
      <c r="F17" s="66"/>
      <c r="G17" s="66"/>
      <c r="H17" s="66"/>
      <c r="I17" s="66"/>
    </row>
    <row r="18" spans="3:9" ht="15.75">
      <c r="C18" s="55" t="s">
        <v>31</v>
      </c>
      <c r="D18" s="66"/>
      <c r="F18" s="66"/>
      <c r="H18" s="66"/>
      <c r="I18" s="66"/>
    </row>
    <row r="19" spans="3:9" ht="15.75">
      <c r="C19" s="55"/>
      <c r="D19" s="66"/>
      <c r="F19" s="66"/>
      <c r="H19" s="66"/>
      <c r="I19" s="66"/>
    </row>
    <row r="20" spans="3:9" ht="15.75">
      <c r="C20" s="46"/>
      <c r="D20" s="46"/>
      <c r="E20" s="46"/>
      <c r="F20" s="46"/>
      <c r="G20" s="56"/>
      <c r="H20" s="66"/>
      <c r="I20" s="66"/>
    </row>
    <row r="21" spans="3:9" ht="15.75">
      <c r="C21" s="38" t="s">
        <v>7</v>
      </c>
      <c r="D21" s="39"/>
      <c r="E21" s="39"/>
      <c r="F21" s="39"/>
      <c r="G21" s="39"/>
      <c r="H21" s="39"/>
      <c r="I21" s="39"/>
    </row>
    <row r="22" spans="3:9" ht="15.75">
      <c r="C22" s="34"/>
      <c r="D22" s="34"/>
      <c r="E22" s="34"/>
      <c r="F22" s="34"/>
      <c r="G22" s="34"/>
      <c r="H22" s="66"/>
      <c r="I22" s="66"/>
    </row>
    <row r="23" spans="3:9" ht="15.75">
      <c r="C23" s="52" t="s">
        <v>2</v>
      </c>
      <c r="D23" s="34"/>
      <c r="E23" s="66"/>
      <c r="F23" s="66"/>
      <c r="G23" s="72">
        <f>+IF(OR(H10="",H10=0,H10="Error",G14="",G14=0,G16=0,G16=""),"",IF(((3/7)*SUM(G14,G16))&lt;0,"NIL",((3/7)*SUM(G14,G16))))</f>
      </c>
      <c r="H23" s="66"/>
      <c r="I23" s="66"/>
    </row>
    <row r="24" spans="3:9" ht="15.75">
      <c r="C24" s="66"/>
      <c r="D24" s="66"/>
      <c r="E24" s="66"/>
      <c r="F24" s="66"/>
      <c r="G24" s="66"/>
      <c r="H24" s="66"/>
      <c r="I24" s="66"/>
    </row>
    <row r="26" ht="15.75">
      <c r="G26" s="81"/>
    </row>
  </sheetData>
  <sheetProtection password="CA99" sheet="1"/>
  <mergeCells count="2">
    <mergeCell ref="C1:I1"/>
    <mergeCell ref="C5:I5"/>
  </mergeCells>
  <dataValidations count="3">
    <dataValidation type="decimal" operator="greaterThanOrEqual" allowBlank="1" showInputMessage="1" showErrorMessage="1" errorTitle="Invalid entry" error="Invalid entry: &#10;Numeric values only.&#10;Negative value is not acceptable.&#10;Please retry." sqref="G14">
      <formula1>0</formula1>
    </dataValidation>
    <dataValidation type="decimal" operator="greaterThanOrEqual" allowBlank="1" showErrorMessage="1" errorTitle="Invalid entry" error="Invalid entry :&#10;Numeric value only.&#10;Negative value is not acceptable.&#10;Please retry." sqref="G18 G16">
      <formula1>0</formula1>
    </dataValidation>
    <dataValidation type="date" allowBlank="1" showInputMessage="1" showErrorMessage="1" error="Invalid Date:&#10;Please Re-enter." sqref="F10 D10">
      <formula1>43466</formula1>
      <formula2>47848</formula2>
    </dataValidation>
  </dataValidations>
  <hyperlinks>
    <hyperlink ref="H3" location="Menu!A1" display="Menu"/>
  </hyperlink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4"/>
  <dimension ref="A1:C13"/>
  <sheetViews>
    <sheetView zoomScalePageLayoutView="0" workbookViewId="0" topLeftCell="A1">
      <selection activeCell="C1" sqref="C1"/>
    </sheetView>
  </sheetViews>
  <sheetFormatPr defaultColWidth="9.00390625" defaultRowHeight="15.75"/>
  <cols>
    <col min="1" max="1" width="4.875" style="0" bestFit="1" customWidth="1"/>
    <col min="2" max="2" width="4.75390625" style="0" bestFit="1" customWidth="1"/>
    <col min="4" max="4" width="13.875" style="0" bestFit="1" customWidth="1"/>
  </cols>
  <sheetData>
    <row r="1" spans="1:3" ht="15.75">
      <c r="A1" t="s">
        <v>21</v>
      </c>
      <c r="B1" t="s">
        <v>22</v>
      </c>
      <c r="C1" t="s">
        <v>37</v>
      </c>
    </row>
    <row r="2" spans="1:3" ht="15.75">
      <c r="A2">
        <v>2019</v>
      </c>
      <c r="B2">
        <v>365</v>
      </c>
      <c r="C2" t="s">
        <v>0</v>
      </c>
    </row>
    <row r="3" spans="1:3" ht="15.75">
      <c r="A3">
        <v>2020</v>
      </c>
      <c r="B3">
        <v>366</v>
      </c>
      <c r="C3" t="s">
        <v>1</v>
      </c>
    </row>
    <row r="4" spans="1:2" ht="15.75">
      <c r="A4">
        <v>2021</v>
      </c>
      <c r="B4">
        <v>365</v>
      </c>
    </row>
    <row r="5" spans="1:2" ht="15.75">
      <c r="A5">
        <v>2022</v>
      </c>
      <c r="B5">
        <v>365</v>
      </c>
    </row>
    <row r="6" spans="1:2" ht="15.75">
      <c r="A6">
        <v>2023</v>
      </c>
      <c r="B6">
        <v>365</v>
      </c>
    </row>
    <row r="7" spans="1:2" ht="15.75">
      <c r="A7">
        <v>2024</v>
      </c>
      <c r="B7">
        <v>366</v>
      </c>
    </row>
    <row r="8" spans="1:2" ht="15.75">
      <c r="A8">
        <v>2025</v>
      </c>
      <c r="B8">
        <v>365</v>
      </c>
    </row>
    <row r="9" spans="1:2" ht="15.75">
      <c r="A9">
        <v>2026</v>
      </c>
      <c r="B9">
        <v>365</v>
      </c>
    </row>
    <row r="10" spans="1:2" ht="15.75">
      <c r="A10">
        <v>2027</v>
      </c>
      <c r="B10">
        <v>365</v>
      </c>
    </row>
    <row r="11" spans="1:2" ht="15.75">
      <c r="A11">
        <v>2028</v>
      </c>
      <c r="B11">
        <v>366</v>
      </c>
    </row>
    <row r="12" spans="1:2" ht="15.75">
      <c r="A12">
        <v>2029</v>
      </c>
      <c r="B12">
        <v>365</v>
      </c>
    </row>
    <row r="13" spans="1:2" ht="15.75">
      <c r="A13">
        <v>2030</v>
      </c>
      <c r="B13">
        <v>365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Singapore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INLLMCB</dc:creator>
  <cp:keywords/>
  <dc:description/>
  <cp:lastModifiedBy>LMCB</cp:lastModifiedBy>
  <cp:lastPrinted>2018-11-07T05:57:26Z</cp:lastPrinted>
  <dcterms:created xsi:type="dcterms:W3CDTF">2013-02-18T02:05:34Z</dcterms:created>
  <dcterms:modified xsi:type="dcterms:W3CDTF">2019-12-12T00:54:27Z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LEE_Miin_Che@iras.gov.sg</vt:lpwstr>
  </property>
  <property fmtid="{D5CDD505-2E9C-101B-9397-08002B2CF9AE}" pid="5" name="MSIP_Label_3f9331f7-95a2-472a-92bc-d73219eb516b_SetDate">
    <vt:lpwstr>2019-12-11T09:27:53.2471768Z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ea425de7-2c50-45a6-b921-83545bc4499f</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LEE_Miin_Che@iras.gov.sg</vt:lpwstr>
  </property>
  <property fmtid="{D5CDD505-2E9C-101B-9397-08002B2CF9AE}" pid="13" name="MSIP_Label_4f288355-fb4c-44cd-b9ca-40cfc2aee5f8_SetDate">
    <vt:lpwstr>2019-12-11T09:27:53.2471768Z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ea425de7-2c50-45a6-b921-83545bc4499f</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